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工程量清单" sheetId="2" r:id="rId1"/>
  </sheets>
  <definedNames>
    <definedName name="_xlnm._FilterDatabase" localSheetId="0" hidden="1">工程量清单!$A$1:$I$106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<sst xmlns="http://schemas.openxmlformats.org/spreadsheetml/2006/main" count="387" uniqueCount="143">
  <si>
    <t>滨江商业综合体1F～4F维修改造项目暖通空调升级改造工程报价清单</t>
  </si>
  <si>
    <t>序号</t>
  </si>
  <si>
    <t>名称</t>
  </si>
  <si>
    <t>型号规格</t>
  </si>
  <si>
    <t>工作内容</t>
  </si>
  <si>
    <t>单位</t>
  </si>
  <si>
    <t>数量</t>
  </si>
  <si>
    <t>投标限价</t>
  </si>
  <si>
    <t>含税9%综合单价
（元）</t>
  </si>
  <si>
    <t>合计
（元）</t>
  </si>
  <si>
    <t>一、新增部分</t>
  </si>
  <si>
    <t>新增1.5P风管机</t>
  </si>
  <si>
    <t>KFR-35</t>
  </si>
  <si>
    <t>1、设备参数：制冷量3.5KW、制热量4.25KW、额定电功率：1.14KW、最大输入功率2.25KW
2、设备采购及安装、二次搬运
3、设备吊装（包含吊装的所有材料）
4、冷媒追加、联机调试试运行
5、未尽事宜满足设计及现行技术、质量验收规范要求</t>
  </si>
  <si>
    <t>套</t>
  </si>
  <si>
    <t>新增风管式室内机</t>
  </si>
  <si>
    <t>VRV-25</t>
  </si>
  <si>
    <t>1、设备参数：制冷量2.5KW、制热量2.8KW、额定电功率：0.028KW、静压：10-30Pa、噪音：22-30dB(A)
2、设备采购及安装、二次搬运
3、设备吊装（包含吊装的所有材料）
4、冷媒追加、联机调试试运行
5、未尽事宜满足设计及现行技术、质量验收规范要求</t>
  </si>
  <si>
    <t>台</t>
  </si>
  <si>
    <t>VRV-32</t>
  </si>
  <si>
    <t>VRV-36</t>
  </si>
  <si>
    <t>VRV-40</t>
  </si>
  <si>
    <t>VRV-45</t>
  </si>
  <si>
    <t>VRV-50</t>
  </si>
  <si>
    <t>VRV-56</t>
  </si>
  <si>
    <t>VRV-71</t>
  </si>
  <si>
    <t>VRV-80</t>
  </si>
  <si>
    <t>VRV-112</t>
  </si>
  <si>
    <t>VRV-125</t>
  </si>
  <si>
    <t>新增四面出风嵌入式室内机</t>
  </si>
  <si>
    <t>D32Q4</t>
  </si>
  <si>
    <t>1、设备参数：制冷量3.2KW、制热量3.6KW、额定电功率：0.017KW、噪音：25-30dB(A)
2、设备采购及安装、二次搬运
3、设备吊装（包含吊装的所有材料）
4、冷媒追加、联机调试试运行
5、未尽事宜满足设计及现行技术、质量验收规范要求</t>
  </si>
  <si>
    <t>D63Q4</t>
  </si>
  <si>
    <t>新增多联式室外机</t>
  </si>
  <si>
    <t>VRW-80</t>
  </si>
  <si>
    <t>1、设备参数：制冷量8.0KW、制热量10.0KW、额定制冷/制热电功率：2/1.95KW、噪音：54dB(A)
2、设备采购及安装、二次搬运
3、冷媒追加、联机调试试运行
4、外机型钢基础及减震安装、外机排水管
5、未尽事宜满足设计及现行技术、质量验收规范要求</t>
  </si>
  <si>
    <t>VRW-100</t>
  </si>
  <si>
    <t>VRW-120</t>
  </si>
  <si>
    <t>VRW-160</t>
  </si>
  <si>
    <t>VRW-180</t>
  </si>
  <si>
    <t>新增线控器</t>
  </si>
  <si>
    <t>/</t>
  </si>
  <si>
    <t>本体采购及安装、接线端子接线</t>
  </si>
  <si>
    <t>设备新增部分小计</t>
  </si>
  <si>
    <t>二、利旧部分</t>
  </si>
  <si>
    <t>利旧风管式室内机</t>
  </si>
  <si>
    <t>VRV-28</t>
  </si>
  <si>
    <t>1、二次搬运
2、利旧设备吊装（包含吊装的所有材料）
3、利旧设备检查、清洗、维修，不同系列的利旧设备匹配相应的内外机系统，保证能够正常运行。
4、冷媒追加、联机调试试运行
5、未尽事宜满足设计及现行技术、质量验收规范要求</t>
  </si>
  <si>
    <t>利旧四面出风嵌入式室内机</t>
  </si>
  <si>
    <t>D28Q4</t>
  </si>
  <si>
    <t>D36Q4</t>
  </si>
  <si>
    <t>D45Q4</t>
  </si>
  <si>
    <t>D56Q4</t>
  </si>
  <si>
    <t>D71Q4</t>
  </si>
  <si>
    <t>利旧多联式室外机</t>
  </si>
  <si>
    <t>1、二次搬运
2、利旧设备检查、清洗、维修，不同系列的利旧设备匹配相应的内外机系统，保证能够正常运行。
3、外机型钢基础及减震安装、外机排水管
4、冷媒追加、联机调试试运行
5、未尽事宜满足设计及现行技术、质量验收规范要求</t>
  </si>
  <si>
    <t>VRW-335</t>
  </si>
  <si>
    <t>利旧一拖一风管机</t>
  </si>
  <si>
    <t>KFR-51</t>
  </si>
  <si>
    <t>利旧全热交换器</t>
  </si>
  <si>
    <t>XFHQ-12DZ-C</t>
  </si>
  <si>
    <t>1、二次搬运
2、利旧设备吊装（包含吊装的所有材料）
3、信号线及线管敷设、控制开关安装
4、对利旧利旧设备进行检查试机
5、未尽事宜满足设计及现行技术、质量验收规范要求</t>
  </si>
  <si>
    <t>设备利旧部分小计</t>
  </si>
  <si>
    <t>三、拆除部分</t>
  </si>
  <si>
    <t>拆除风管式室内机</t>
  </si>
  <si>
    <t>1、设备拆除
2、室内信号线、冷媒管道、冷凝水管道拆除
3、风管、风口拆除</t>
  </si>
  <si>
    <t>拆除四面出风嵌入式室内机</t>
  </si>
  <si>
    <t>拆除多联式室外机</t>
  </si>
  <si>
    <t>1、设备拆除
2、室外信号线、冷媒管道拆除</t>
  </si>
  <si>
    <t>2匹风管机</t>
  </si>
  <si>
    <t>1、设备拆除
2、信号线、冷媒管道拆除</t>
  </si>
  <si>
    <t>拆除全热交换器</t>
  </si>
  <si>
    <t>1、设备拆除
2、控制线拆除
3、风管、风口拆除</t>
  </si>
  <si>
    <t>拆除部分小计</t>
  </si>
  <si>
    <t>四、新增材料部分</t>
  </si>
  <si>
    <t>冷媒紫铜管及难燃B1级橡塑保温</t>
  </si>
  <si>
    <t>φ6.35*0.8、δ=15mm</t>
  </si>
  <si>
    <t>1、铜管及保温敷设、管道支吊架安装
2、连接形式：氮气保护焊
3、含压力试验、气密性试验、真空干燥、管道氮气吹污、冷媒充注等满足设计及相关规范要求
4、未尽事宜满足设计及现行技术、质量验收规范要求</t>
  </si>
  <si>
    <t>m</t>
  </si>
  <si>
    <t>φ9.52*0.8、δ=15mm</t>
  </si>
  <si>
    <t>φ12.7*0.8、δ=15mm</t>
  </si>
  <si>
    <t>φ15.88*1.0、δ=20mm</t>
  </si>
  <si>
    <t>φ19*1.0、δ=20mm</t>
  </si>
  <si>
    <t>φ22.23*1.0、δ=20mm</t>
  </si>
  <si>
    <t>φ28.6*1.0、δ=20mm</t>
  </si>
  <si>
    <t>纳米防火软接</t>
  </si>
  <si>
    <t>综合规格</t>
  </si>
  <si>
    <t>1.名称：设备风口、风管软接
2.材质：纳米防火软接
3.软接头防火、保温：综合考虑
4.未尽事宜满足设计及现行技术、质量验收规范要求</t>
  </si>
  <si>
    <t>㎡</t>
  </si>
  <si>
    <t>ABS单层活动百叶风口</t>
  </si>
  <si>
    <t>450*200</t>
  </si>
  <si>
    <t>1.材质：ABS
2.未尽事宜满足设计及现行技术、质量验收规范要求</t>
  </si>
  <si>
    <t>个</t>
  </si>
  <si>
    <t>500*250</t>
  </si>
  <si>
    <t>600*200</t>
  </si>
  <si>
    <t>800*200</t>
  </si>
  <si>
    <t>1000*200</t>
  </si>
  <si>
    <t>1000*250</t>
  </si>
  <si>
    <t>ABS双层百叶送风口</t>
  </si>
  <si>
    <t>250*150</t>
  </si>
  <si>
    <t>300*150</t>
  </si>
  <si>
    <t>300*200</t>
  </si>
  <si>
    <t>350*150</t>
  </si>
  <si>
    <t>400*150</t>
  </si>
  <si>
    <t>400*200</t>
  </si>
  <si>
    <t>500*150</t>
  </si>
  <si>
    <t>500*200</t>
  </si>
  <si>
    <t>铝合金防雨百叶（带不锈钢防鼠防虫网）</t>
  </si>
  <si>
    <t>400*400</t>
  </si>
  <si>
    <t>1.材质：铝合金
2.未尽事宜满足设计及现行技术、质量验收规范要求</t>
  </si>
  <si>
    <t>对开多叶调节阀</t>
  </si>
  <si>
    <t>320*200</t>
  </si>
  <si>
    <t>1.材质：钢制
2.未尽事宜满足设计及现行技术、质量验收规范要求</t>
  </si>
  <si>
    <t>镀锌钢板风管及难燃B1级橡塑保温</t>
  </si>
  <si>
    <t>综合规格、保温厚30mm</t>
  </si>
  <si>
    <t>1.材质：镀锌钢板
2.形状：矩形 
3.板材厚度：按GB50243-2016(通风与空调质量验收规范)选取
4.包含风管套管、打洞及恢复、套管间隙的封堵、漏风漏光、风管清洗消毒等
5.含风管支吊架的制作、安装及除锈、保温、刷油防腐满足设计及规范要求</t>
  </si>
  <si>
    <t>冷凝水UPVC管及保温</t>
  </si>
  <si>
    <t>φ25，δ=9mm</t>
  </si>
  <si>
    <t>1、水管及保温敷设、管道支吊架安装
2、排水试验
3、未尽事宜满足设计及现行技术、质量验收规范要求</t>
  </si>
  <si>
    <t>φ32，δ=9mm</t>
  </si>
  <si>
    <t>分歧管</t>
  </si>
  <si>
    <t>1、分歧管及保温敷设、管道支吊架安装
2、连接形式：氮气保护焊
3、压力试验、气密性试验、真空干燥、管道氮气吹污、冷媒充注等满足设计及相关规范要求
4、未尽事宜满足设计及现行技术、质量验收规范要求</t>
  </si>
  <si>
    <t>冷凝水管洞及套管</t>
  </si>
  <si>
    <t>φ50</t>
  </si>
  <si>
    <t>保护性打孔（干钻）、套管、所有洞口封堵</t>
  </si>
  <si>
    <t>铜管洞及套管</t>
  </si>
  <si>
    <t>φ90</t>
  </si>
  <si>
    <t>空调信号线及绝缘套管</t>
  </si>
  <si>
    <t>RVVP-2×0.75、Φ20</t>
  </si>
  <si>
    <t>信号线及线管敷设、接线</t>
  </si>
  <si>
    <t>内机电源线及JDG管道</t>
  </si>
  <si>
    <t>BV-3*2.5mm2、φ20</t>
  </si>
  <si>
    <t>内机电源线及线管敷设、接线</t>
  </si>
  <si>
    <t>外机电源线及JDG管道</t>
  </si>
  <si>
    <t>WDZ-BYJ-3x10、φ32</t>
  </si>
  <si>
    <t>1、外机电源线及线管敷设、接线
2、根据外机功率选择相应规格电线、满足使用需求
3、未尽事宜满足设计及现行技术、质量验收规范要求</t>
  </si>
  <si>
    <t>WDZ-BYJ-3x6、φ32</t>
  </si>
  <si>
    <t>WDZ-BYJ-3x4、φ32</t>
  </si>
  <si>
    <t>拆除垃圾清运</t>
  </si>
  <si>
    <t>清运至甲方指定位置</t>
  </si>
  <si>
    <t>项</t>
  </si>
  <si>
    <t>材料部分小计</t>
  </si>
  <si>
    <t>总计（一+二+三+四）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</si>
</sst>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1">
    <font>
      <sz val="16"/>
      <color indexed="8"/>
      <name val="幼圆"/>
      <charset val="134"/>
    </font>
    <font>
      <b/>
      <sz val="16"/>
      <color indexed="8"/>
      <name val="宋体"/>
      <charset val="134"/>
    </font>
    <font>
      <sz val="16"/>
      <color indexed="8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name val="幼圆"/>
      <charset val="134"/>
    </font>
    <font>
      <sz val="14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2" borderId="1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8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2" fillId="4" borderId="18" applyNumberFormat="0" applyAlignment="0" applyProtection="0">
      <alignment vertical="center"/>
    </xf>
    <xf numFmtId="0" fontId="23" fillId="5" borderId="20" applyNumberFormat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64">
    <xf numFmtId="0" fontId="0" fillId="0" borderId="0" xfId="0"/>
    <xf numFmtId="1" fontId="1" fillId="0" borderId="0" xfId="0" applyNumberFormat="1" applyFont="1" applyFill="1" applyAlignment="1">
      <alignment horizontal="center" vertical="center" wrapText="1"/>
    </xf>
    <xf numFmtId="1" fontId="0" fillId="0" borderId="0" xfId="0" applyNumberFormat="1" applyFont="1" applyFill="1" applyAlignment="1">
      <alignment horizontal="left" vertical="center" wrapText="1"/>
    </xf>
    <xf numFmtId="1" fontId="2" fillId="0" borderId="0" xfId="0" applyNumberFormat="1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 wrapText="1"/>
    </xf>
    <xf numFmtId="176" fontId="5" fillId="0" borderId="6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left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176" fontId="7" fillId="0" borderId="8" xfId="0" applyNumberFormat="1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176" fontId="7" fillId="0" borderId="10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176" fontId="6" fillId="0" borderId="6" xfId="0" applyNumberFormat="1" applyFont="1" applyFill="1" applyBorder="1" applyAlignment="1">
      <alignment horizontal="center" vertical="center" wrapText="1"/>
    </xf>
    <xf numFmtId="176" fontId="8" fillId="0" borderId="10" xfId="0" applyNumberFormat="1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8" xfId="0" applyNumberFormat="1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0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176" fontId="9" fillId="0" borderId="8" xfId="0" applyNumberFormat="1" applyFont="1" applyFill="1" applyBorder="1" applyAlignment="1">
      <alignment horizontal="center" vertical="center" wrapText="1"/>
    </xf>
    <xf numFmtId="176" fontId="9" fillId="0" borderId="10" xfId="0" applyNumberFormat="1" applyFont="1" applyFill="1" applyBorder="1" applyAlignment="1">
      <alignment horizontal="center" vertical="center" wrapText="1"/>
    </xf>
    <xf numFmtId="176" fontId="9" fillId="0" borderId="3" xfId="0" applyNumberFormat="1" applyFont="1" applyFill="1" applyBorder="1" applyAlignment="1">
      <alignment horizontal="center" vertical="center" wrapText="1"/>
    </xf>
    <xf numFmtId="1" fontId="10" fillId="0" borderId="7" xfId="0" applyNumberFormat="1" applyFont="1" applyFill="1" applyBorder="1" applyAlignment="1">
      <alignment horizontal="center" vertical="center" wrapText="1"/>
    </xf>
    <xf numFmtId="1" fontId="10" fillId="0" borderId="8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left" vertical="center" wrapText="1"/>
    </xf>
    <xf numFmtId="1" fontId="10" fillId="0" borderId="9" xfId="0" applyNumberFormat="1" applyFont="1" applyFill="1" applyBorder="1" applyAlignment="1">
      <alignment horizontal="center" vertical="center" wrapText="1"/>
    </xf>
    <xf numFmtId="1" fontId="10" fillId="0" borderId="10" xfId="0" applyNumberFormat="1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left" vertical="center" wrapText="1"/>
    </xf>
    <xf numFmtId="176" fontId="6" fillId="0" borderId="9" xfId="0" applyNumberFormat="1" applyFont="1" applyFill="1" applyBorder="1" applyAlignment="1">
      <alignment horizontal="center" vertical="center" wrapText="1"/>
    </xf>
    <xf numFmtId="176" fontId="6" fillId="0" borderId="10" xfId="0" applyNumberFormat="1" applyFont="1" applyFill="1" applyBorder="1" applyAlignment="1">
      <alignment horizontal="center" vertical="center" wrapText="1"/>
    </xf>
    <xf numFmtId="1" fontId="7" fillId="0" borderId="12" xfId="0" applyNumberFormat="1" applyFont="1" applyFill="1" applyBorder="1" applyAlignment="1">
      <alignment horizontal="center" vertical="center" wrapText="1"/>
    </xf>
    <xf numFmtId="1" fontId="7" fillId="0" borderId="12" xfId="0" applyNumberFormat="1" applyFont="1" applyFill="1" applyBorder="1" applyAlignment="1">
      <alignment horizontal="left" vertical="center" wrapText="1"/>
    </xf>
    <xf numFmtId="1" fontId="7" fillId="0" borderId="13" xfId="0" applyNumberFormat="1" applyFont="1" applyFill="1" applyBorder="1" applyAlignment="1">
      <alignment horizontal="center" vertical="center" wrapText="1"/>
    </xf>
    <xf numFmtId="1" fontId="7" fillId="0" borderId="14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1" fontId="6" fillId="0" borderId="7" xfId="0" applyNumberFormat="1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 wrapText="1"/>
    </xf>
    <xf numFmtId="176" fontId="6" fillId="0" borderId="8" xfId="0" applyNumberFormat="1" applyFont="1" applyFill="1" applyBorder="1" applyAlignment="1">
      <alignment horizontal="center" vertical="center" wrapText="1"/>
    </xf>
    <xf numFmtId="1" fontId="6" fillId="0" borderId="9" xfId="0" applyNumberFormat="1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1" fontId="11" fillId="0" borderId="8" xfId="0" applyNumberFormat="1" applyFont="1" applyFill="1" applyBorder="1" applyAlignment="1">
      <alignment horizontal="center" vertical="center" wrapText="1"/>
    </xf>
    <xf numFmtId="176" fontId="11" fillId="0" borderId="8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center" vertical="center" wrapText="1"/>
    </xf>
    <xf numFmtId="176" fontId="8" fillId="0" borderId="0" xfId="0" applyNumberFormat="1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6"/>
  <sheetViews>
    <sheetView tabSelected="1" workbookViewId="0">
      <pane ySplit="4" topLeftCell="A95" activePane="bottomLeft" state="frozen"/>
      <selection/>
      <selection pane="bottomLeft" activeCell="I105" sqref="I105"/>
    </sheetView>
  </sheetViews>
  <sheetFormatPr defaultColWidth="9" defaultRowHeight="20.25"/>
  <cols>
    <col min="1" max="1" width="4.36969696969697" style="3" customWidth="1"/>
    <col min="2" max="2" width="14.4666666666667" style="3" customWidth="1"/>
    <col min="3" max="3" width="11.0545454545455" style="3" customWidth="1"/>
    <col min="4" max="4" width="31.0909090909091" style="3" customWidth="1"/>
    <col min="5" max="5" width="3.93939393939394" style="3" customWidth="1"/>
    <col min="6" max="7" width="6.56363636363636" style="3" customWidth="1"/>
    <col min="8" max="8" width="13.2727272727273" style="4" customWidth="1"/>
    <col min="9" max="9" width="9.93939393939394" style="4" customWidth="1"/>
    <col min="10" max="16384" width="9" style="3"/>
  </cols>
  <sheetData>
    <row r="1" spans="1:9">
      <c r="A1" s="3" t="s">
        <v>0</v>
      </c>
      <c r="H1" s="3"/>
      <c r="I1" s="3"/>
    </row>
    <row r="2" spans="1:9">
      <c r="H2" s="3"/>
      <c r="I2" s="3"/>
    </row>
    <row r="3" spans="1:9">
      <c r="H3" s="3"/>
      <c r="I3" s="3"/>
    </row>
    <row r="4" s="1" customFormat="1" ht="28.5" spans="1:9">
      <c r="A4" s="5" t="s">
        <v>1</v>
      </c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6" t="s">
        <v>7</v>
      </c>
      <c r="H4" s="7" t="s">
        <v>8</v>
      </c>
      <c r="I4" s="8" t="s">
        <v>9</v>
      </c>
    </row>
    <row r="5" s="1" customFormat="1" ht="39" customHeight="1" spans="1:9">
      <c r="A5" s="9" t="s">
        <v>10</v>
      </c>
      <c r="B5" s="10"/>
      <c r="C5" s="10"/>
      <c r="D5" s="10"/>
      <c r="E5" s="10"/>
      <c r="F5" s="10"/>
      <c r="G5" s="10"/>
      <c r="H5" s="11"/>
      <c r="I5" s="12"/>
    </row>
    <row r="6" ht="94.5" spans="1:9">
      <c r="A6" s="13">
        <v>1</v>
      </c>
      <c r="B6" s="14" t="s">
        <v>11</v>
      </c>
      <c r="C6" s="14" t="s">
        <v>12</v>
      </c>
      <c r="D6" s="15" t="s">
        <v>13</v>
      </c>
      <c r="E6" s="14" t="s">
        <v>14</v>
      </c>
      <c r="F6" s="14">
        <v>1</v>
      </c>
      <c r="G6" s="16">
        <v>3250</v>
      </c>
      <c r="H6" s="17"/>
      <c r="I6" s="17">
        <f t="shared" ref="I6:I25" si="0">H6*F6</f>
        <v>0</v>
      </c>
    </row>
    <row r="7" ht="108" spans="1:9">
      <c r="A7" s="18">
        <v>2</v>
      </c>
      <c r="B7" s="19" t="s">
        <v>15</v>
      </c>
      <c r="C7" s="19" t="s">
        <v>16</v>
      </c>
      <c r="D7" s="15" t="s">
        <v>17</v>
      </c>
      <c r="E7" s="19" t="s">
        <v>18</v>
      </c>
      <c r="F7" s="19">
        <v>2</v>
      </c>
      <c r="G7" s="20">
        <v>2424</v>
      </c>
      <c r="H7" s="21"/>
      <c r="I7" s="21">
        <f t="shared" si="0"/>
        <v>0</v>
      </c>
    </row>
    <row r="8" ht="108" spans="1:9">
      <c r="A8" s="18">
        <v>3</v>
      </c>
      <c r="B8" s="19" t="s">
        <v>15</v>
      </c>
      <c r="C8" s="19" t="s">
        <v>19</v>
      </c>
      <c r="D8" s="15" t="s">
        <v>17</v>
      </c>
      <c r="E8" s="19" t="s">
        <v>18</v>
      </c>
      <c r="F8" s="19">
        <v>10</v>
      </c>
      <c r="G8" s="20">
        <v>2526</v>
      </c>
      <c r="H8" s="21"/>
      <c r="I8" s="21">
        <f t="shared" si="0"/>
        <v>0</v>
      </c>
    </row>
    <row r="9" ht="108" spans="1:9">
      <c r="A9" s="18">
        <v>4</v>
      </c>
      <c r="B9" s="19" t="s">
        <v>15</v>
      </c>
      <c r="C9" s="19" t="s">
        <v>20</v>
      </c>
      <c r="D9" s="15" t="s">
        <v>17</v>
      </c>
      <c r="E9" s="19" t="s">
        <v>18</v>
      </c>
      <c r="F9" s="19">
        <v>5</v>
      </c>
      <c r="G9" s="20">
        <v>2543</v>
      </c>
      <c r="H9" s="21"/>
      <c r="I9" s="21">
        <f t="shared" si="0"/>
        <v>0</v>
      </c>
    </row>
    <row r="10" ht="108" spans="1:9">
      <c r="A10" s="18">
        <v>5</v>
      </c>
      <c r="B10" s="19" t="s">
        <v>15</v>
      </c>
      <c r="C10" s="19" t="s">
        <v>21</v>
      </c>
      <c r="D10" s="15" t="s">
        <v>17</v>
      </c>
      <c r="E10" s="19" t="s">
        <v>18</v>
      </c>
      <c r="F10" s="19">
        <v>5</v>
      </c>
      <c r="G10" s="20">
        <v>2577</v>
      </c>
      <c r="H10" s="21"/>
      <c r="I10" s="21">
        <f t="shared" si="0"/>
        <v>0</v>
      </c>
    </row>
    <row r="11" ht="108" spans="1:9">
      <c r="A11" s="18">
        <v>6</v>
      </c>
      <c r="B11" s="19" t="s">
        <v>15</v>
      </c>
      <c r="C11" s="19" t="s">
        <v>22</v>
      </c>
      <c r="D11" s="15" t="s">
        <v>17</v>
      </c>
      <c r="E11" s="19" t="s">
        <v>18</v>
      </c>
      <c r="F11" s="19">
        <v>5</v>
      </c>
      <c r="G11" s="20">
        <v>2674</v>
      </c>
      <c r="H11" s="21"/>
      <c r="I11" s="21">
        <f t="shared" si="0"/>
        <v>0</v>
      </c>
    </row>
    <row r="12" ht="108" spans="1:9">
      <c r="A12" s="18">
        <v>7</v>
      </c>
      <c r="B12" s="19" t="s">
        <v>15</v>
      </c>
      <c r="C12" s="19" t="s">
        <v>23</v>
      </c>
      <c r="D12" s="15" t="s">
        <v>17</v>
      </c>
      <c r="E12" s="19" t="s">
        <v>18</v>
      </c>
      <c r="F12" s="19">
        <v>3</v>
      </c>
      <c r="G12" s="20">
        <v>2756</v>
      </c>
      <c r="H12" s="21"/>
      <c r="I12" s="21">
        <f t="shared" si="0"/>
        <v>0</v>
      </c>
    </row>
    <row r="13" ht="108" spans="1:9">
      <c r="A13" s="18">
        <v>8</v>
      </c>
      <c r="B13" s="19" t="s">
        <v>15</v>
      </c>
      <c r="C13" s="19" t="s">
        <v>24</v>
      </c>
      <c r="D13" s="15" t="s">
        <v>17</v>
      </c>
      <c r="E13" s="19" t="s">
        <v>18</v>
      </c>
      <c r="F13" s="19">
        <v>2</v>
      </c>
      <c r="G13" s="20">
        <v>2796</v>
      </c>
      <c r="H13" s="21"/>
      <c r="I13" s="21">
        <f t="shared" si="0"/>
        <v>0</v>
      </c>
    </row>
    <row r="14" ht="108" spans="1:9">
      <c r="A14" s="18">
        <v>9</v>
      </c>
      <c r="B14" s="19" t="s">
        <v>15</v>
      </c>
      <c r="C14" s="19" t="s">
        <v>25</v>
      </c>
      <c r="D14" s="15" t="s">
        <v>17</v>
      </c>
      <c r="E14" s="19" t="s">
        <v>18</v>
      </c>
      <c r="F14" s="19">
        <v>5</v>
      </c>
      <c r="G14" s="20">
        <v>3131</v>
      </c>
      <c r="H14" s="21"/>
      <c r="I14" s="21">
        <f t="shared" si="0"/>
        <v>0</v>
      </c>
    </row>
    <row r="15" ht="108" spans="1:9">
      <c r="A15" s="18">
        <v>10</v>
      </c>
      <c r="B15" s="19" t="s">
        <v>15</v>
      </c>
      <c r="C15" s="19" t="s">
        <v>26</v>
      </c>
      <c r="D15" s="15" t="s">
        <v>17</v>
      </c>
      <c r="E15" s="19" t="s">
        <v>18</v>
      </c>
      <c r="F15" s="19">
        <v>4</v>
      </c>
      <c r="G15" s="20">
        <v>3499</v>
      </c>
      <c r="H15" s="21"/>
      <c r="I15" s="21">
        <f t="shared" si="0"/>
        <v>0</v>
      </c>
    </row>
    <row r="16" ht="108" spans="1:9">
      <c r="A16" s="18">
        <v>11</v>
      </c>
      <c r="B16" s="19" t="s">
        <v>15</v>
      </c>
      <c r="C16" s="19" t="s">
        <v>27</v>
      </c>
      <c r="D16" s="15" t="s">
        <v>17</v>
      </c>
      <c r="E16" s="19" t="s">
        <v>18</v>
      </c>
      <c r="F16" s="19">
        <v>2</v>
      </c>
      <c r="G16" s="20">
        <v>3810</v>
      </c>
      <c r="H16" s="21"/>
      <c r="I16" s="21">
        <f t="shared" si="0"/>
        <v>0</v>
      </c>
    </row>
    <row r="17" ht="108" spans="1:9">
      <c r="A17" s="18">
        <v>12</v>
      </c>
      <c r="B17" s="19" t="s">
        <v>15</v>
      </c>
      <c r="C17" s="19" t="s">
        <v>28</v>
      </c>
      <c r="D17" s="15" t="s">
        <v>17</v>
      </c>
      <c r="E17" s="19" t="s">
        <v>18</v>
      </c>
      <c r="F17" s="19">
        <v>2</v>
      </c>
      <c r="G17" s="20">
        <v>3867</v>
      </c>
      <c r="H17" s="21"/>
      <c r="I17" s="21">
        <f t="shared" si="0"/>
        <v>0</v>
      </c>
    </row>
    <row r="18" ht="94.5" spans="1:9">
      <c r="A18" s="18">
        <v>13</v>
      </c>
      <c r="B18" s="19" t="s">
        <v>29</v>
      </c>
      <c r="C18" s="19" t="s">
        <v>30</v>
      </c>
      <c r="D18" s="15" t="s">
        <v>31</v>
      </c>
      <c r="E18" s="19" t="s">
        <v>18</v>
      </c>
      <c r="F18" s="19">
        <v>1</v>
      </c>
      <c r="G18" s="20">
        <v>3651</v>
      </c>
      <c r="H18" s="21"/>
      <c r="I18" s="21">
        <f t="shared" si="0"/>
        <v>0</v>
      </c>
    </row>
    <row r="19" ht="94.5" spans="1:9">
      <c r="A19" s="18">
        <v>14</v>
      </c>
      <c r="B19" s="19" t="s">
        <v>29</v>
      </c>
      <c r="C19" s="19" t="s">
        <v>32</v>
      </c>
      <c r="D19" s="15" t="s">
        <v>31</v>
      </c>
      <c r="E19" s="19" t="s">
        <v>18</v>
      </c>
      <c r="F19" s="19">
        <v>2</v>
      </c>
      <c r="G19" s="20">
        <v>3889</v>
      </c>
      <c r="H19" s="21"/>
      <c r="I19" s="21">
        <f t="shared" si="0"/>
        <v>0</v>
      </c>
    </row>
    <row r="20" ht="94.5" spans="1:9">
      <c r="A20" s="18">
        <v>15</v>
      </c>
      <c r="B20" s="19" t="s">
        <v>33</v>
      </c>
      <c r="C20" s="19" t="s">
        <v>34</v>
      </c>
      <c r="D20" s="15" t="s">
        <v>35</v>
      </c>
      <c r="E20" s="19" t="s">
        <v>18</v>
      </c>
      <c r="F20" s="19">
        <v>8</v>
      </c>
      <c r="G20" s="20">
        <v>6857</v>
      </c>
      <c r="H20" s="21"/>
      <c r="I20" s="21">
        <f t="shared" si="0"/>
        <v>0</v>
      </c>
    </row>
    <row r="21" ht="94.5" spans="1:9">
      <c r="A21" s="18">
        <v>16</v>
      </c>
      <c r="B21" s="19" t="s">
        <v>33</v>
      </c>
      <c r="C21" s="19" t="s">
        <v>36</v>
      </c>
      <c r="D21" s="15" t="s">
        <v>35</v>
      </c>
      <c r="E21" s="19" t="s">
        <v>18</v>
      </c>
      <c r="F21" s="19">
        <v>15</v>
      </c>
      <c r="G21" s="20">
        <v>7576</v>
      </c>
      <c r="H21" s="21"/>
      <c r="I21" s="21">
        <f t="shared" si="0"/>
        <v>0</v>
      </c>
    </row>
    <row r="22" ht="94.5" spans="1:9">
      <c r="A22" s="18">
        <v>17</v>
      </c>
      <c r="B22" s="19" t="s">
        <v>33</v>
      </c>
      <c r="C22" s="19" t="s">
        <v>37</v>
      </c>
      <c r="D22" s="15" t="s">
        <v>35</v>
      </c>
      <c r="E22" s="19" t="s">
        <v>18</v>
      </c>
      <c r="F22" s="19">
        <v>4</v>
      </c>
      <c r="G22" s="20">
        <v>8351</v>
      </c>
      <c r="H22" s="21"/>
      <c r="I22" s="21">
        <f t="shared" si="0"/>
        <v>0</v>
      </c>
    </row>
    <row r="23" ht="94.5" spans="1:9">
      <c r="A23" s="18">
        <v>18</v>
      </c>
      <c r="B23" s="19" t="s">
        <v>33</v>
      </c>
      <c r="C23" s="19" t="s">
        <v>38</v>
      </c>
      <c r="D23" s="15" t="s">
        <v>35</v>
      </c>
      <c r="E23" s="19" t="s">
        <v>18</v>
      </c>
      <c r="F23" s="19">
        <v>1</v>
      </c>
      <c r="G23" s="20">
        <v>11327</v>
      </c>
      <c r="H23" s="21"/>
      <c r="I23" s="21">
        <f t="shared" si="0"/>
        <v>0</v>
      </c>
    </row>
    <row r="24" ht="94.5" spans="1:9">
      <c r="A24" s="18">
        <v>19</v>
      </c>
      <c r="B24" s="19" t="s">
        <v>33</v>
      </c>
      <c r="C24" s="19" t="s">
        <v>39</v>
      </c>
      <c r="D24" s="15" t="s">
        <v>35</v>
      </c>
      <c r="E24" s="19" t="s">
        <v>18</v>
      </c>
      <c r="F24" s="19">
        <v>1</v>
      </c>
      <c r="G24" s="20">
        <v>14614</v>
      </c>
      <c r="H24" s="21"/>
      <c r="I24" s="21">
        <f t="shared" si="0"/>
        <v>0</v>
      </c>
    </row>
    <row r="25" spans="1:9">
      <c r="A25" s="18">
        <v>20</v>
      </c>
      <c r="B25" s="22" t="s">
        <v>40</v>
      </c>
      <c r="C25" s="22" t="s">
        <v>41</v>
      </c>
      <c r="D25" s="15" t="s">
        <v>42</v>
      </c>
      <c r="E25" s="22" t="s">
        <v>14</v>
      </c>
      <c r="F25" s="23">
        <v>49</v>
      </c>
      <c r="G25" s="24">
        <v>150</v>
      </c>
      <c r="H25" s="25"/>
      <c r="I25" s="21">
        <f t="shared" si="0"/>
        <v>0</v>
      </c>
    </row>
    <row r="26" s="2" customFormat="1" spans="1:9">
      <c r="A26" s="26" t="s">
        <v>43</v>
      </c>
      <c r="B26" s="27"/>
      <c r="C26" s="27"/>
      <c r="D26" s="27"/>
      <c r="E26" s="27"/>
      <c r="F26" s="27"/>
      <c r="G26" s="27"/>
      <c r="H26" s="28"/>
      <c r="I26" s="29">
        <f>SUM(I6:I25)</f>
        <v>0</v>
      </c>
    </row>
    <row r="27" s="1" customFormat="1" ht="39" customHeight="1" spans="1:9">
      <c r="A27" s="9" t="s">
        <v>44</v>
      </c>
      <c r="B27" s="10"/>
      <c r="C27" s="10"/>
      <c r="D27" s="10"/>
      <c r="E27" s="10"/>
      <c r="F27" s="10"/>
      <c r="G27" s="10"/>
      <c r="H27" s="11"/>
      <c r="I27" s="12"/>
    </row>
    <row r="28" s="3" customFormat="1" ht="94.5" spans="1:9">
      <c r="A28" s="13">
        <v>1</v>
      </c>
      <c r="B28" s="30" t="s">
        <v>45</v>
      </c>
      <c r="C28" s="30" t="s">
        <v>46</v>
      </c>
      <c r="D28" s="15" t="s">
        <v>47</v>
      </c>
      <c r="E28" s="14" t="s">
        <v>18</v>
      </c>
      <c r="F28" s="31">
        <v>7</v>
      </c>
      <c r="G28" s="31">
        <v>800</v>
      </c>
      <c r="H28" s="17"/>
      <c r="I28" s="21">
        <f t="shared" ref="I28:I45" si="1">H28*F28</f>
        <v>0</v>
      </c>
    </row>
    <row r="29" s="3" customFormat="1" ht="94.5" spans="1:9">
      <c r="A29" s="13">
        <v>2</v>
      </c>
      <c r="B29" s="32" t="s">
        <v>45</v>
      </c>
      <c r="C29" s="32" t="s">
        <v>20</v>
      </c>
      <c r="D29" s="15" t="s">
        <v>47</v>
      </c>
      <c r="E29" s="19" t="s">
        <v>18</v>
      </c>
      <c r="F29" s="33">
        <f>8-7</f>
        <v>1</v>
      </c>
      <c r="G29" s="33">
        <v>800</v>
      </c>
      <c r="H29" s="21"/>
      <c r="I29" s="21">
        <f t="shared" si="1"/>
        <v>0</v>
      </c>
    </row>
    <row r="30" s="3" customFormat="1" ht="94.5" spans="1:9">
      <c r="A30" s="13">
        <v>3</v>
      </c>
      <c r="B30" s="32" t="s">
        <v>45</v>
      </c>
      <c r="C30" s="32" t="s">
        <v>22</v>
      </c>
      <c r="D30" s="15" t="s">
        <v>47</v>
      </c>
      <c r="E30" s="19" t="s">
        <v>18</v>
      </c>
      <c r="F30" s="33">
        <v>3</v>
      </c>
      <c r="G30" s="33">
        <v>800</v>
      </c>
      <c r="H30" s="21"/>
      <c r="I30" s="21">
        <f t="shared" si="1"/>
        <v>0</v>
      </c>
    </row>
    <row r="31" s="3" customFormat="1" ht="94.5" spans="1:9">
      <c r="A31" s="13">
        <v>4</v>
      </c>
      <c r="B31" s="32" t="s">
        <v>45</v>
      </c>
      <c r="C31" s="32" t="s">
        <v>24</v>
      </c>
      <c r="D31" s="15" t="s">
        <v>47</v>
      </c>
      <c r="E31" s="19" t="s">
        <v>18</v>
      </c>
      <c r="F31" s="33">
        <f>10-3</f>
        <v>7</v>
      </c>
      <c r="G31" s="33">
        <v>1200</v>
      </c>
      <c r="H31" s="21"/>
      <c r="I31" s="21">
        <f t="shared" si="1"/>
        <v>0</v>
      </c>
    </row>
    <row r="32" s="3" customFormat="1" ht="94.5" spans="1:9">
      <c r="A32" s="13">
        <v>5</v>
      </c>
      <c r="B32" s="32" t="s">
        <v>45</v>
      </c>
      <c r="C32" s="32" t="s">
        <v>25</v>
      </c>
      <c r="D32" s="15" t="s">
        <v>47</v>
      </c>
      <c r="E32" s="19" t="s">
        <v>18</v>
      </c>
      <c r="F32" s="33">
        <f>40-9</f>
        <v>31</v>
      </c>
      <c r="G32" s="33">
        <v>800</v>
      </c>
      <c r="H32" s="21"/>
      <c r="I32" s="21">
        <f t="shared" si="1"/>
        <v>0</v>
      </c>
    </row>
    <row r="33" s="3" customFormat="1" ht="94.5" spans="1:9">
      <c r="A33" s="13">
        <v>6</v>
      </c>
      <c r="B33" s="32" t="s">
        <v>48</v>
      </c>
      <c r="C33" s="32" t="s">
        <v>49</v>
      </c>
      <c r="D33" s="15" t="s">
        <v>47</v>
      </c>
      <c r="E33" s="32" t="s">
        <v>18</v>
      </c>
      <c r="F33" s="33">
        <v>8</v>
      </c>
      <c r="G33" s="33">
        <v>800</v>
      </c>
      <c r="H33" s="21"/>
      <c r="I33" s="21">
        <f t="shared" si="1"/>
        <v>0</v>
      </c>
    </row>
    <row r="34" s="3" customFormat="1" ht="94.5" spans="1:9">
      <c r="A34" s="13">
        <v>7</v>
      </c>
      <c r="B34" s="32" t="s">
        <v>48</v>
      </c>
      <c r="C34" s="32" t="s">
        <v>50</v>
      </c>
      <c r="D34" s="15" t="s">
        <v>47</v>
      </c>
      <c r="E34" s="32" t="s">
        <v>18</v>
      </c>
      <c r="F34" s="33">
        <v>14</v>
      </c>
      <c r="G34" s="33">
        <v>800</v>
      </c>
      <c r="H34" s="21"/>
      <c r="I34" s="21">
        <f t="shared" si="1"/>
        <v>0</v>
      </c>
    </row>
    <row r="35" s="3" customFormat="1" ht="94.5" spans="1:9">
      <c r="A35" s="13">
        <v>8</v>
      </c>
      <c r="B35" s="32" t="s">
        <v>48</v>
      </c>
      <c r="C35" s="32" t="s">
        <v>51</v>
      </c>
      <c r="D35" s="15" t="s">
        <v>47</v>
      </c>
      <c r="E35" s="32" t="s">
        <v>18</v>
      </c>
      <c r="F35" s="33">
        <v>4</v>
      </c>
      <c r="G35" s="33">
        <v>800</v>
      </c>
      <c r="H35" s="21"/>
      <c r="I35" s="21">
        <f t="shared" si="1"/>
        <v>0</v>
      </c>
    </row>
    <row r="36" s="3" customFormat="1" ht="94.5" spans="1:9">
      <c r="A36" s="13">
        <v>9</v>
      </c>
      <c r="B36" s="32" t="s">
        <v>48</v>
      </c>
      <c r="C36" s="32" t="s">
        <v>52</v>
      </c>
      <c r="D36" s="15" t="s">
        <v>47</v>
      </c>
      <c r="E36" s="32" t="s">
        <v>18</v>
      </c>
      <c r="F36" s="33">
        <v>8</v>
      </c>
      <c r="G36" s="33">
        <v>800</v>
      </c>
      <c r="H36" s="21"/>
      <c r="I36" s="21">
        <f t="shared" si="1"/>
        <v>0</v>
      </c>
    </row>
    <row r="37" s="3" customFormat="1" ht="94.5" spans="1:9">
      <c r="A37" s="13">
        <v>10</v>
      </c>
      <c r="B37" s="32" t="s">
        <v>48</v>
      </c>
      <c r="C37" s="32" t="s">
        <v>53</v>
      </c>
      <c r="D37" s="15" t="s">
        <v>47</v>
      </c>
      <c r="E37" s="32" t="s">
        <v>18</v>
      </c>
      <c r="F37" s="33">
        <v>4</v>
      </c>
      <c r="G37" s="33">
        <v>800</v>
      </c>
      <c r="H37" s="21"/>
      <c r="I37" s="21">
        <f t="shared" si="1"/>
        <v>0</v>
      </c>
    </row>
    <row r="38" s="3" customFormat="1" ht="94.5" spans="1:9">
      <c r="A38" s="13">
        <v>11</v>
      </c>
      <c r="B38" s="32" t="s">
        <v>54</v>
      </c>
      <c r="C38" s="32" t="s">
        <v>34</v>
      </c>
      <c r="D38" s="15" t="s">
        <v>55</v>
      </c>
      <c r="E38" s="32" t="s">
        <v>18</v>
      </c>
      <c r="F38" s="33">
        <v>1</v>
      </c>
      <c r="G38" s="33">
        <v>1000</v>
      </c>
      <c r="H38" s="21"/>
      <c r="I38" s="21">
        <f t="shared" si="1"/>
        <v>0</v>
      </c>
    </row>
    <row r="39" s="3" customFormat="1" ht="94.5" spans="1:9">
      <c r="A39" s="13">
        <v>12</v>
      </c>
      <c r="B39" s="32" t="s">
        <v>54</v>
      </c>
      <c r="C39" s="32" t="s">
        <v>36</v>
      </c>
      <c r="D39" s="15" t="s">
        <v>55</v>
      </c>
      <c r="E39" s="32" t="s">
        <v>18</v>
      </c>
      <c r="F39" s="33">
        <v>3</v>
      </c>
      <c r="G39" s="33">
        <v>1000</v>
      </c>
      <c r="H39" s="21"/>
      <c r="I39" s="21">
        <f t="shared" si="1"/>
        <v>0</v>
      </c>
    </row>
    <row r="40" s="3" customFormat="1" ht="94.5" spans="1:9">
      <c r="A40" s="13">
        <v>13</v>
      </c>
      <c r="B40" s="32" t="s">
        <v>54</v>
      </c>
      <c r="C40" s="32" t="s">
        <v>37</v>
      </c>
      <c r="D40" s="15" t="s">
        <v>55</v>
      </c>
      <c r="E40" s="32" t="s">
        <v>18</v>
      </c>
      <c r="F40" s="33">
        <f>12-1</f>
        <v>11</v>
      </c>
      <c r="G40" s="33">
        <v>1000</v>
      </c>
      <c r="H40" s="21"/>
      <c r="I40" s="21">
        <f t="shared" si="1"/>
        <v>0</v>
      </c>
    </row>
    <row r="41" s="3" customFormat="1" ht="94.5" spans="1:9">
      <c r="A41" s="13">
        <v>14</v>
      </c>
      <c r="B41" s="32" t="s">
        <v>54</v>
      </c>
      <c r="C41" s="32" t="s">
        <v>38</v>
      </c>
      <c r="D41" s="15" t="s">
        <v>55</v>
      </c>
      <c r="E41" s="32" t="s">
        <v>18</v>
      </c>
      <c r="F41" s="33">
        <v>25</v>
      </c>
      <c r="G41" s="33">
        <v>1000</v>
      </c>
      <c r="H41" s="21"/>
      <c r="I41" s="21">
        <f t="shared" si="1"/>
        <v>0</v>
      </c>
    </row>
    <row r="42" s="3" customFormat="1" ht="94.5" spans="1:9">
      <c r="A42" s="13">
        <v>15</v>
      </c>
      <c r="B42" s="32" t="s">
        <v>54</v>
      </c>
      <c r="C42" s="32" t="s">
        <v>39</v>
      </c>
      <c r="D42" s="15" t="s">
        <v>55</v>
      </c>
      <c r="E42" s="32" t="s">
        <v>18</v>
      </c>
      <c r="F42" s="33">
        <v>5</v>
      </c>
      <c r="G42" s="33">
        <v>1000</v>
      </c>
      <c r="H42" s="21"/>
      <c r="I42" s="21">
        <f t="shared" si="1"/>
        <v>0</v>
      </c>
    </row>
    <row r="43" s="3" customFormat="1" ht="94.5" spans="1:9">
      <c r="A43" s="13">
        <v>16</v>
      </c>
      <c r="B43" s="32" t="s">
        <v>54</v>
      </c>
      <c r="C43" s="32" t="s">
        <v>56</v>
      </c>
      <c r="D43" s="15" t="s">
        <v>55</v>
      </c>
      <c r="E43" s="32" t="s">
        <v>18</v>
      </c>
      <c r="F43" s="33">
        <v>1</v>
      </c>
      <c r="G43" s="33">
        <v>1000</v>
      </c>
      <c r="H43" s="21"/>
      <c r="I43" s="21">
        <f t="shared" si="1"/>
        <v>0</v>
      </c>
    </row>
    <row r="44" s="3" customFormat="1" ht="94.5" spans="1:9">
      <c r="A44" s="13">
        <v>17</v>
      </c>
      <c r="B44" s="32" t="s">
        <v>57</v>
      </c>
      <c r="C44" s="32" t="s">
        <v>58</v>
      </c>
      <c r="D44" s="15" t="s">
        <v>55</v>
      </c>
      <c r="E44" s="32" t="s">
        <v>14</v>
      </c>
      <c r="F44" s="33">
        <v>1</v>
      </c>
      <c r="G44" s="33">
        <v>1000</v>
      </c>
      <c r="H44" s="21"/>
      <c r="I44" s="21">
        <f t="shared" si="1"/>
        <v>0</v>
      </c>
    </row>
    <row r="45" ht="81" spans="1:9">
      <c r="A45" s="13">
        <v>18</v>
      </c>
      <c r="B45" s="34" t="s">
        <v>59</v>
      </c>
      <c r="C45" s="34" t="s">
        <v>60</v>
      </c>
      <c r="D45" s="15" t="s">
        <v>61</v>
      </c>
      <c r="E45" s="34" t="s">
        <v>14</v>
      </c>
      <c r="F45" s="35">
        <v>2</v>
      </c>
      <c r="G45" s="35">
        <v>800</v>
      </c>
      <c r="H45" s="25"/>
      <c r="I45" s="21">
        <f t="shared" si="1"/>
        <v>0</v>
      </c>
    </row>
    <row r="46" ht="23" customHeight="1" spans="1:9">
      <c r="A46" s="26" t="s">
        <v>62</v>
      </c>
      <c r="B46" s="27"/>
      <c r="C46" s="27"/>
      <c r="D46" s="27"/>
      <c r="E46" s="27"/>
      <c r="F46" s="27"/>
      <c r="G46" s="27"/>
      <c r="H46" s="28"/>
      <c r="I46" s="29">
        <f>SUM(I28:I45)</f>
        <v>0</v>
      </c>
    </row>
    <row r="47" s="1" customFormat="1" ht="39" customHeight="1" spans="1:9">
      <c r="A47" s="9" t="s">
        <v>63</v>
      </c>
      <c r="B47" s="10"/>
      <c r="C47" s="10"/>
      <c r="D47" s="10"/>
      <c r="E47" s="10"/>
      <c r="F47" s="10"/>
      <c r="G47" s="10"/>
      <c r="H47" s="11"/>
      <c r="I47" s="12"/>
    </row>
    <row r="48" ht="40.5" spans="1:9">
      <c r="A48" s="13">
        <v>39</v>
      </c>
      <c r="B48" s="36" t="s">
        <v>64</v>
      </c>
      <c r="C48" s="31" t="s">
        <v>46</v>
      </c>
      <c r="D48" s="15" t="s">
        <v>65</v>
      </c>
      <c r="E48" s="31" t="s">
        <v>18</v>
      </c>
      <c r="F48" s="31">
        <v>7</v>
      </c>
      <c r="G48" s="31">
        <v>200</v>
      </c>
      <c r="H48" s="17"/>
      <c r="I48" s="21">
        <f t="shared" ref="I48:I65" si="2">H48*F48</f>
        <v>0</v>
      </c>
    </row>
    <row r="49" ht="40.5" spans="1:9">
      <c r="A49" s="18">
        <v>40</v>
      </c>
      <c r="B49" s="37" t="s">
        <v>64</v>
      </c>
      <c r="C49" s="33" t="s">
        <v>20</v>
      </c>
      <c r="D49" s="15" t="s">
        <v>65</v>
      </c>
      <c r="E49" s="33" t="s">
        <v>18</v>
      </c>
      <c r="F49" s="33">
        <f>15-1</f>
        <v>14</v>
      </c>
      <c r="G49" s="33">
        <v>200</v>
      </c>
      <c r="H49" s="21"/>
      <c r="I49" s="21">
        <f t="shared" si="2"/>
        <v>0</v>
      </c>
    </row>
    <row r="50" ht="40.5" spans="1:9">
      <c r="A50" s="18">
        <v>41</v>
      </c>
      <c r="B50" s="37" t="s">
        <v>64</v>
      </c>
      <c r="C50" s="33" t="s">
        <v>22</v>
      </c>
      <c r="D50" s="15" t="s">
        <v>65</v>
      </c>
      <c r="E50" s="33" t="s">
        <v>18</v>
      </c>
      <c r="F50" s="33">
        <v>3</v>
      </c>
      <c r="G50" s="33">
        <v>200</v>
      </c>
      <c r="H50" s="21"/>
      <c r="I50" s="21">
        <f t="shared" si="2"/>
        <v>0</v>
      </c>
    </row>
    <row r="51" ht="40.5" spans="1:9">
      <c r="A51" s="18">
        <v>42</v>
      </c>
      <c r="B51" s="37" t="s">
        <v>64</v>
      </c>
      <c r="C51" s="33" t="s">
        <v>24</v>
      </c>
      <c r="D51" s="15" t="s">
        <v>65</v>
      </c>
      <c r="E51" s="33" t="s">
        <v>18</v>
      </c>
      <c r="F51" s="33">
        <v>13</v>
      </c>
      <c r="G51" s="33">
        <v>200</v>
      </c>
      <c r="H51" s="21"/>
      <c r="I51" s="21">
        <f t="shared" si="2"/>
        <v>0</v>
      </c>
    </row>
    <row r="52" ht="40.5" spans="1:9">
      <c r="A52" s="18">
        <v>43</v>
      </c>
      <c r="B52" s="37" t="s">
        <v>64</v>
      </c>
      <c r="C52" s="33" t="s">
        <v>25</v>
      </c>
      <c r="D52" s="15" t="s">
        <v>65</v>
      </c>
      <c r="E52" s="33" t="s">
        <v>18</v>
      </c>
      <c r="F52" s="33">
        <v>49</v>
      </c>
      <c r="G52" s="33">
        <v>200</v>
      </c>
      <c r="H52" s="21"/>
      <c r="I52" s="21">
        <f t="shared" si="2"/>
        <v>0</v>
      </c>
    </row>
    <row r="53" ht="40.5" spans="1:9">
      <c r="A53" s="18">
        <v>44</v>
      </c>
      <c r="B53" s="37" t="s">
        <v>66</v>
      </c>
      <c r="C53" s="33" t="s">
        <v>49</v>
      </c>
      <c r="D53" s="15" t="s">
        <v>65</v>
      </c>
      <c r="E53" s="33" t="s">
        <v>18</v>
      </c>
      <c r="F53" s="33">
        <v>8</v>
      </c>
      <c r="G53" s="33">
        <v>200</v>
      </c>
      <c r="H53" s="21"/>
      <c r="I53" s="21">
        <f t="shared" si="2"/>
        <v>0</v>
      </c>
    </row>
    <row r="54" ht="40.5" spans="1:9">
      <c r="A54" s="18">
        <v>45</v>
      </c>
      <c r="B54" s="37" t="s">
        <v>66</v>
      </c>
      <c r="C54" s="33" t="s">
        <v>50</v>
      </c>
      <c r="D54" s="15" t="s">
        <v>65</v>
      </c>
      <c r="E54" s="33" t="s">
        <v>18</v>
      </c>
      <c r="F54" s="33">
        <v>14</v>
      </c>
      <c r="G54" s="33">
        <v>200</v>
      </c>
      <c r="H54" s="21"/>
      <c r="I54" s="21">
        <f t="shared" si="2"/>
        <v>0</v>
      </c>
    </row>
    <row r="55" ht="40.5" spans="1:9">
      <c r="A55" s="18">
        <v>46</v>
      </c>
      <c r="B55" s="37" t="s">
        <v>66</v>
      </c>
      <c r="C55" s="33" t="s">
        <v>51</v>
      </c>
      <c r="D55" s="15" t="s">
        <v>65</v>
      </c>
      <c r="E55" s="33" t="s">
        <v>18</v>
      </c>
      <c r="F55" s="33">
        <v>4</v>
      </c>
      <c r="G55" s="33">
        <v>200</v>
      </c>
      <c r="H55" s="21"/>
      <c r="I55" s="21">
        <f t="shared" si="2"/>
        <v>0</v>
      </c>
    </row>
    <row r="56" ht="40.5" spans="1:9">
      <c r="A56" s="18">
        <v>47</v>
      </c>
      <c r="B56" s="37" t="s">
        <v>66</v>
      </c>
      <c r="C56" s="33" t="s">
        <v>52</v>
      </c>
      <c r="D56" s="15" t="s">
        <v>65</v>
      </c>
      <c r="E56" s="33" t="s">
        <v>18</v>
      </c>
      <c r="F56" s="33">
        <v>8</v>
      </c>
      <c r="G56" s="33">
        <v>200</v>
      </c>
      <c r="H56" s="21"/>
      <c r="I56" s="21">
        <f t="shared" si="2"/>
        <v>0</v>
      </c>
    </row>
    <row r="57" ht="40.5" spans="1:9">
      <c r="A57" s="18">
        <v>48</v>
      </c>
      <c r="B57" s="37" t="s">
        <v>66</v>
      </c>
      <c r="C57" s="33" t="s">
        <v>53</v>
      </c>
      <c r="D57" s="15" t="s">
        <v>65</v>
      </c>
      <c r="E57" s="33" t="s">
        <v>18</v>
      </c>
      <c r="F57" s="33">
        <v>4</v>
      </c>
      <c r="G57" s="33">
        <v>200</v>
      </c>
      <c r="H57" s="21"/>
      <c r="I57" s="21">
        <f t="shared" si="2"/>
        <v>0</v>
      </c>
    </row>
    <row r="58" ht="27" spans="1:9">
      <c r="A58" s="18">
        <v>49</v>
      </c>
      <c r="B58" s="37" t="s">
        <v>67</v>
      </c>
      <c r="C58" s="33" t="s">
        <v>34</v>
      </c>
      <c r="D58" s="15" t="s">
        <v>68</v>
      </c>
      <c r="E58" s="33" t="s">
        <v>18</v>
      </c>
      <c r="F58" s="33">
        <f>1-1</f>
        <v>0</v>
      </c>
      <c r="G58" s="33">
        <v>200</v>
      </c>
      <c r="H58" s="21"/>
      <c r="I58" s="21">
        <f t="shared" si="2"/>
        <v>0</v>
      </c>
    </row>
    <row r="59" ht="27" spans="1:9">
      <c r="A59" s="18">
        <v>50</v>
      </c>
      <c r="B59" s="37" t="s">
        <v>67</v>
      </c>
      <c r="C59" s="33" t="s">
        <v>36</v>
      </c>
      <c r="D59" s="15" t="s">
        <v>68</v>
      </c>
      <c r="E59" s="33" t="s">
        <v>18</v>
      </c>
      <c r="F59" s="33">
        <v>3</v>
      </c>
      <c r="G59" s="33">
        <v>200</v>
      </c>
      <c r="H59" s="21"/>
      <c r="I59" s="21">
        <f t="shared" si="2"/>
        <v>0</v>
      </c>
    </row>
    <row r="60" ht="27" spans="1:9">
      <c r="A60" s="18">
        <v>51</v>
      </c>
      <c r="B60" s="37" t="s">
        <v>67</v>
      </c>
      <c r="C60" s="33" t="s">
        <v>37</v>
      </c>
      <c r="D60" s="15" t="s">
        <v>68</v>
      </c>
      <c r="E60" s="33" t="s">
        <v>18</v>
      </c>
      <c r="F60" s="33">
        <f>12-2</f>
        <v>10</v>
      </c>
      <c r="G60" s="33">
        <v>200</v>
      </c>
      <c r="H60" s="21"/>
      <c r="I60" s="21">
        <f t="shared" si="2"/>
        <v>0</v>
      </c>
    </row>
    <row r="61" ht="27" spans="1:9">
      <c r="A61" s="18">
        <v>52</v>
      </c>
      <c r="B61" s="37" t="s">
        <v>67</v>
      </c>
      <c r="C61" s="33" t="s">
        <v>38</v>
      </c>
      <c r="D61" s="15" t="s">
        <v>68</v>
      </c>
      <c r="E61" s="33" t="s">
        <v>18</v>
      </c>
      <c r="F61" s="33">
        <f>25-2</f>
        <v>23</v>
      </c>
      <c r="G61" s="33">
        <v>200</v>
      </c>
      <c r="H61" s="21"/>
      <c r="I61" s="21">
        <f t="shared" si="2"/>
        <v>0</v>
      </c>
    </row>
    <row r="62" ht="27" spans="1:9">
      <c r="A62" s="18">
        <v>53</v>
      </c>
      <c r="B62" s="37" t="s">
        <v>67</v>
      </c>
      <c r="C62" s="33" t="s">
        <v>39</v>
      </c>
      <c r="D62" s="15" t="s">
        <v>68</v>
      </c>
      <c r="E62" s="33" t="s">
        <v>18</v>
      </c>
      <c r="F62" s="33">
        <f>5-1</f>
        <v>4</v>
      </c>
      <c r="G62" s="33">
        <v>200</v>
      </c>
      <c r="H62" s="21"/>
      <c r="I62" s="21">
        <f t="shared" si="2"/>
        <v>0</v>
      </c>
    </row>
    <row r="63" ht="27" spans="1:9">
      <c r="A63" s="18">
        <v>54</v>
      </c>
      <c r="B63" s="37" t="s">
        <v>67</v>
      </c>
      <c r="C63" s="33" t="s">
        <v>56</v>
      </c>
      <c r="D63" s="15" t="s">
        <v>68</v>
      </c>
      <c r="E63" s="33" t="s">
        <v>18</v>
      </c>
      <c r="F63" s="33">
        <v>1</v>
      </c>
      <c r="G63" s="33">
        <v>200</v>
      </c>
      <c r="H63" s="21"/>
      <c r="I63" s="21">
        <f t="shared" si="2"/>
        <v>0</v>
      </c>
    </row>
    <row r="64" ht="27" spans="1:9">
      <c r="A64" s="18">
        <v>55</v>
      </c>
      <c r="B64" s="37" t="s">
        <v>67</v>
      </c>
      <c r="C64" s="33" t="s">
        <v>69</v>
      </c>
      <c r="D64" s="15" t="s">
        <v>70</v>
      </c>
      <c r="E64" s="33" t="s">
        <v>14</v>
      </c>
      <c r="F64" s="33">
        <v>1</v>
      </c>
      <c r="G64" s="33">
        <v>200</v>
      </c>
      <c r="H64" s="21"/>
      <c r="I64" s="21">
        <f t="shared" si="2"/>
        <v>0</v>
      </c>
    </row>
    <row r="65" ht="40.5" spans="1:9">
      <c r="A65" s="22">
        <v>56</v>
      </c>
      <c r="B65" s="38" t="s">
        <v>71</v>
      </c>
      <c r="C65" s="34" t="s">
        <v>60</v>
      </c>
      <c r="D65" s="15" t="s">
        <v>72</v>
      </c>
      <c r="E65" s="34" t="s">
        <v>18</v>
      </c>
      <c r="F65" s="34">
        <v>2</v>
      </c>
      <c r="G65" s="34">
        <v>400</v>
      </c>
      <c r="H65" s="25"/>
      <c r="I65" s="21">
        <f t="shared" si="2"/>
        <v>0</v>
      </c>
    </row>
    <row r="66" spans="1:9">
      <c r="A66" s="26" t="s">
        <v>73</v>
      </c>
      <c r="B66" s="27"/>
      <c r="C66" s="27"/>
      <c r="D66" s="27"/>
      <c r="E66" s="27"/>
      <c r="F66" s="27"/>
      <c r="G66" s="27"/>
      <c r="H66" s="28"/>
      <c r="I66" s="29">
        <f>SUM(I48:I65)</f>
        <v>0</v>
      </c>
    </row>
    <row r="67" s="1" customFormat="1" ht="39" customHeight="1" spans="1:9">
      <c r="A67" s="9" t="s">
        <v>74</v>
      </c>
      <c r="B67" s="10"/>
      <c r="C67" s="10"/>
      <c r="D67" s="10"/>
      <c r="E67" s="10"/>
      <c r="F67" s="10"/>
      <c r="G67" s="10"/>
      <c r="H67" s="11"/>
      <c r="I67" s="12"/>
    </row>
    <row r="68" ht="81" spans="1:9">
      <c r="A68" s="13">
        <v>57</v>
      </c>
      <c r="B68" s="13" t="s">
        <v>75</v>
      </c>
      <c r="C68" s="14" t="s">
        <v>76</v>
      </c>
      <c r="D68" s="15" t="s">
        <v>77</v>
      </c>
      <c r="E68" s="13" t="s">
        <v>78</v>
      </c>
      <c r="F68" s="39">
        <v>352</v>
      </c>
      <c r="G68" s="40">
        <v>24</v>
      </c>
      <c r="H68" s="17"/>
      <c r="I68" s="21">
        <f t="shared" ref="I68:I104" si="3">H68*F68</f>
        <v>0</v>
      </c>
    </row>
    <row r="69" ht="81" spans="1:9">
      <c r="A69" s="18">
        <v>58</v>
      </c>
      <c r="B69" s="18" t="s">
        <v>75</v>
      </c>
      <c r="C69" s="19" t="s">
        <v>79</v>
      </c>
      <c r="D69" s="41" t="s">
        <v>77</v>
      </c>
      <c r="E69" s="18" t="s">
        <v>78</v>
      </c>
      <c r="F69" s="42">
        <v>542</v>
      </c>
      <c r="G69" s="43">
        <v>35</v>
      </c>
      <c r="H69" s="21"/>
      <c r="I69" s="21">
        <f t="shared" si="3"/>
        <v>0</v>
      </c>
    </row>
    <row r="70" ht="81" spans="1:9">
      <c r="A70" s="18">
        <v>59</v>
      </c>
      <c r="B70" s="18" t="s">
        <v>75</v>
      </c>
      <c r="C70" s="19" t="s">
        <v>80</v>
      </c>
      <c r="D70" s="41" t="s">
        <v>77</v>
      </c>
      <c r="E70" s="18" t="s">
        <v>78</v>
      </c>
      <c r="F70" s="42">
        <v>349</v>
      </c>
      <c r="G70" s="43">
        <v>48</v>
      </c>
      <c r="H70" s="21"/>
      <c r="I70" s="21">
        <f t="shared" si="3"/>
        <v>0</v>
      </c>
    </row>
    <row r="71" ht="81" spans="1:9">
      <c r="A71" s="18">
        <v>60</v>
      </c>
      <c r="B71" s="18" t="s">
        <v>75</v>
      </c>
      <c r="C71" s="19" t="s">
        <v>81</v>
      </c>
      <c r="D71" s="41" t="s">
        <v>77</v>
      </c>
      <c r="E71" s="18" t="s">
        <v>78</v>
      </c>
      <c r="F71" s="42">
        <v>494</v>
      </c>
      <c r="G71" s="43">
        <v>73</v>
      </c>
      <c r="H71" s="21"/>
      <c r="I71" s="21">
        <f t="shared" si="3"/>
        <v>0</v>
      </c>
    </row>
    <row r="72" ht="81" spans="1:9">
      <c r="A72" s="18">
        <v>61</v>
      </c>
      <c r="B72" s="18" t="s">
        <v>75</v>
      </c>
      <c r="C72" s="19" t="s">
        <v>82</v>
      </c>
      <c r="D72" s="41" t="s">
        <v>77</v>
      </c>
      <c r="E72" s="18" t="s">
        <v>78</v>
      </c>
      <c r="F72" s="42">
        <v>40</v>
      </c>
      <c r="G72" s="43">
        <v>87</v>
      </c>
      <c r="H72" s="21"/>
      <c r="I72" s="21">
        <f t="shared" si="3"/>
        <v>0</v>
      </c>
    </row>
    <row r="73" ht="81" spans="1:9">
      <c r="A73" s="18">
        <v>62</v>
      </c>
      <c r="B73" s="18" t="s">
        <v>75</v>
      </c>
      <c r="C73" s="19" t="s">
        <v>83</v>
      </c>
      <c r="D73" s="41" t="s">
        <v>77</v>
      </c>
      <c r="E73" s="18" t="s">
        <v>78</v>
      </c>
      <c r="F73" s="42">
        <v>2</v>
      </c>
      <c r="G73" s="43">
        <v>102</v>
      </c>
      <c r="H73" s="21"/>
      <c r="I73" s="21">
        <f t="shared" si="3"/>
        <v>0</v>
      </c>
    </row>
    <row r="74" ht="81" spans="1:9">
      <c r="A74" s="18">
        <v>63</v>
      </c>
      <c r="B74" s="18" t="s">
        <v>75</v>
      </c>
      <c r="C74" s="19" t="s">
        <v>84</v>
      </c>
      <c r="D74" s="41" t="s">
        <v>77</v>
      </c>
      <c r="E74" s="18" t="s">
        <v>78</v>
      </c>
      <c r="F74" s="42">
        <v>5</v>
      </c>
      <c r="G74" s="43">
        <v>132</v>
      </c>
      <c r="H74" s="21"/>
      <c r="I74" s="21">
        <f t="shared" si="3"/>
        <v>0</v>
      </c>
    </row>
    <row r="75" ht="67.5" spans="1:9">
      <c r="A75" s="18">
        <v>64</v>
      </c>
      <c r="B75" s="18" t="s">
        <v>85</v>
      </c>
      <c r="C75" s="44" t="s">
        <v>86</v>
      </c>
      <c r="D75" s="45" t="s">
        <v>87</v>
      </c>
      <c r="E75" s="18" t="s">
        <v>88</v>
      </c>
      <c r="F75" s="46">
        <v>150</v>
      </c>
      <c r="G75" s="47">
        <v>25</v>
      </c>
      <c r="H75" s="21"/>
      <c r="I75" s="21">
        <f t="shared" si="3"/>
        <v>0</v>
      </c>
    </row>
    <row r="76" s="3" customFormat="1" ht="40.5" spans="1:9">
      <c r="A76" s="18">
        <v>65</v>
      </c>
      <c r="B76" s="18" t="s">
        <v>89</v>
      </c>
      <c r="C76" s="48" t="s">
        <v>90</v>
      </c>
      <c r="D76" s="49" t="s">
        <v>91</v>
      </c>
      <c r="E76" s="18" t="s">
        <v>92</v>
      </c>
      <c r="F76" s="46">
        <v>9</v>
      </c>
      <c r="G76" s="47">
        <v>40</v>
      </c>
      <c r="H76" s="21"/>
      <c r="I76" s="21">
        <f t="shared" si="3"/>
        <v>0</v>
      </c>
    </row>
    <row r="77" s="3" customFormat="1" ht="38" customHeight="1" spans="1:9">
      <c r="A77" s="18">
        <v>66</v>
      </c>
      <c r="B77" s="18" t="s">
        <v>89</v>
      </c>
      <c r="C77" s="48" t="s">
        <v>93</v>
      </c>
      <c r="D77" s="49" t="s">
        <v>91</v>
      </c>
      <c r="E77" s="18" t="s">
        <v>92</v>
      </c>
      <c r="F77" s="46">
        <v>2</v>
      </c>
      <c r="G77" s="47">
        <v>46</v>
      </c>
      <c r="H77" s="21"/>
      <c r="I77" s="21">
        <f t="shared" si="3"/>
        <v>0</v>
      </c>
    </row>
    <row r="78" s="3" customFormat="1" ht="38" customHeight="1" spans="1:9">
      <c r="A78" s="18">
        <v>67</v>
      </c>
      <c r="B78" s="18" t="s">
        <v>89</v>
      </c>
      <c r="C78" s="50" t="s">
        <v>94</v>
      </c>
      <c r="D78" s="49" t="s">
        <v>91</v>
      </c>
      <c r="E78" s="22" t="s">
        <v>92</v>
      </c>
      <c r="F78" s="23">
        <v>28</v>
      </c>
      <c r="G78" s="24">
        <v>46</v>
      </c>
      <c r="H78" s="21"/>
      <c r="I78" s="21">
        <f t="shared" si="3"/>
        <v>0</v>
      </c>
    </row>
    <row r="79" s="3" customFormat="1" ht="38" customHeight="1" spans="1:9">
      <c r="A79" s="18">
        <v>68</v>
      </c>
      <c r="B79" s="18" t="s">
        <v>89</v>
      </c>
      <c r="C79" s="51" t="s">
        <v>95</v>
      </c>
      <c r="D79" s="49" t="s">
        <v>91</v>
      </c>
      <c r="E79" s="52" t="s">
        <v>92</v>
      </c>
      <c r="F79" s="47">
        <v>23</v>
      </c>
      <c r="G79" s="47">
        <v>53</v>
      </c>
      <c r="H79" s="21"/>
      <c r="I79" s="21">
        <f t="shared" si="3"/>
        <v>0</v>
      </c>
    </row>
    <row r="80" s="3" customFormat="1" ht="38" customHeight="1" spans="1:9">
      <c r="A80" s="18">
        <v>69</v>
      </c>
      <c r="B80" s="18" t="s">
        <v>89</v>
      </c>
      <c r="C80" s="51" t="s">
        <v>96</v>
      </c>
      <c r="D80" s="49" t="s">
        <v>91</v>
      </c>
      <c r="E80" s="52" t="s">
        <v>92</v>
      </c>
      <c r="F80" s="47">
        <v>49</v>
      </c>
      <c r="G80" s="47">
        <v>61</v>
      </c>
      <c r="H80" s="21"/>
      <c r="I80" s="21">
        <f t="shared" si="3"/>
        <v>0</v>
      </c>
    </row>
    <row r="81" s="3" customFormat="1" ht="38" customHeight="1" spans="1:9">
      <c r="A81" s="18">
        <v>70</v>
      </c>
      <c r="B81" s="18" t="s">
        <v>89</v>
      </c>
      <c r="C81" s="51" t="s">
        <v>97</v>
      </c>
      <c r="D81" s="49" t="s">
        <v>91</v>
      </c>
      <c r="E81" s="52" t="s">
        <v>92</v>
      </c>
      <c r="F81" s="47">
        <v>4</v>
      </c>
      <c r="G81" s="47">
        <v>69</v>
      </c>
      <c r="H81" s="21"/>
      <c r="I81" s="21">
        <f t="shared" si="3"/>
        <v>0</v>
      </c>
    </row>
    <row r="82" s="3" customFormat="1" ht="38" customHeight="1" spans="1:9">
      <c r="A82" s="18">
        <v>71</v>
      </c>
      <c r="B82" s="18" t="s">
        <v>98</v>
      </c>
      <c r="C82" s="53" t="s">
        <v>99</v>
      </c>
      <c r="D82" s="49" t="s">
        <v>91</v>
      </c>
      <c r="E82" s="13" t="s">
        <v>92</v>
      </c>
      <c r="F82" s="54">
        <v>14</v>
      </c>
      <c r="G82" s="55">
        <v>36</v>
      </c>
      <c r="H82" s="21"/>
      <c r="I82" s="21">
        <f t="shared" si="3"/>
        <v>0</v>
      </c>
    </row>
    <row r="83" s="3" customFormat="1" ht="38" customHeight="1" spans="1:9">
      <c r="A83" s="18">
        <v>72</v>
      </c>
      <c r="B83" s="18" t="s">
        <v>98</v>
      </c>
      <c r="C83" s="56" t="s">
        <v>100</v>
      </c>
      <c r="D83" s="49" t="s">
        <v>91</v>
      </c>
      <c r="E83" s="18" t="s">
        <v>92</v>
      </c>
      <c r="F83" s="46">
        <v>91</v>
      </c>
      <c r="G83" s="47">
        <v>36</v>
      </c>
      <c r="H83" s="21"/>
      <c r="I83" s="21">
        <f t="shared" si="3"/>
        <v>0</v>
      </c>
    </row>
    <row r="84" s="3" customFormat="1" ht="38" customHeight="1" spans="1:9">
      <c r="A84" s="18">
        <v>73</v>
      </c>
      <c r="B84" s="18" t="s">
        <v>98</v>
      </c>
      <c r="C84" s="56" t="s">
        <v>101</v>
      </c>
      <c r="D84" s="49" t="s">
        <v>91</v>
      </c>
      <c r="E84" s="18" t="s">
        <v>92</v>
      </c>
      <c r="F84" s="46">
        <v>30</v>
      </c>
      <c r="G84" s="47">
        <v>36</v>
      </c>
      <c r="H84" s="21"/>
      <c r="I84" s="21">
        <f t="shared" si="3"/>
        <v>0</v>
      </c>
    </row>
    <row r="85" s="3" customFormat="1" ht="38" customHeight="1" spans="1:9">
      <c r="A85" s="18">
        <v>74</v>
      </c>
      <c r="B85" s="18" t="s">
        <v>98</v>
      </c>
      <c r="C85" s="56" t="s">
        <v>102</v>
      </c>
      <c r="D85" s="49" t="s">
        <v>91</v>
      </c>
      <c r="E85" s="18" t="s">
        <v>92</v>
      </c>
      <c r="F85" s="46">
        <v>4</v>
      </c>
      <c r="G85" s="47">
        <v>36</v>
      </c>
      <c r="H85" s="21"/>
      <c r="I85" s="21">
        <f t="shared" si="3"/>
        <v>0</v>
      </c>
    </row>
    <row r="86" s="3" customFormat="1" ht="38" customHeight="1" spans="1:9">
      <c r="A86" s="18">
        <v>75</v>
      </c>
      <c r="B86" s="18" t="s">
        <v>98</v>
      </c>
      <c r="C86" s="56" t="s">
        <v>103</v>
      </c>
      <c r="D86" s="49" t="s">
        <v>91</v>
      </c>
      <c r="E86" s="18" t="s">
        <v>92</v>
      </c>
      <c r="F86" s="46">
        <v>12</v>
      </c>
      <c r="G86" s="47">
        <v>35</v>
      </c>
      <c r="H86" s="21"/>
      <c r="I86" s="21">
        <f t="shared" si="3"/>
        <v>0</v>
      </c>
    </row>
    <row r="87" s="3" customFormat="1" ht="38" customHeight="1" spans="1:9">
      <c r="A87" s="18">
        <v>76</v>
      </c>
      <c r="B87" s="18" t="s">
        <v>98</v>
      </c>
      <c r="C87" s="56" t="s">
        <v>104</v>
      </c>
      <c r="D87" s="49" t="s">
        <v>91</v>
      </c>
      <c r="E87" s="18" t="s">
        <v>92</v>
      </c>
      <c r="F87" s="46">
        <v>15</v>
      </c>
      <c r="G87" s="47">
        <v>39</v>
      </c>
      <c r="H87" s="21"/>
      <c r="I87" s="21">
        <f t="shared" si="3"/>
        <v>0</v>
      </c>
    </row>
    <row r="88" s="3" customFormat="1" ht="38" customHeight="1" spans="1:9">
      <c r="A88" s="18">
        <v>77</v>
      </c>
      <c r="B88" s="18" t="s">
        <v>98</v>
      </c>
      <c r="C88" s="56" t="s">
        <v>105</v>
      </c>
      <c r="D88" s="49" t="s">
        <v>91</v>
      </c>
      <c r="E88" s="18" t="s">
        <v>92</v>
      </c>
      <c r="F88" s="46">
        <v>4</v>
      </c>
      <c r="G88" s="47">
        <v>39</v>
      </c>
      <c r="H88" s="21"/>
      <c r="I88" s="21">
        <f t="shared" si="3"/>
        <v>0</v>
      </c>
    </row>
    <row r="89" s="3" customFormat="1" ht="38" customHeight="1" spans="1:9">
      <c r="A89" s="18">
        <v>78</v>
      </c>
      <c r="B89" s="18" t="s">
        <v>98</v>
      </c>
      <c r="C89" s="56" t="s">
        <v>106</v>
      </c>
      <c r="D89" s="49" t="s">
        <v>91</v>
      </c>
      <c r="E89" s="18" t="s">
        <v>92</v>
      </c>
      <c r="F89" s="46">
        <v>4</v>
      </c>
      <c r="G89" s="47">
        <v>42</v>
      </c>
      <c r="H89" s="21"/>
      <c r="I89" s="21">
        <f t="shared" si="3"/>
        <v>0</v>
      </c>
    </row>
    <row r="90" s="3" customFormat="1" ht="40.5" spans="1:9">
      <c r="A90" s="18">
        <v>79</v>
      </c>
      <c r="B90" s="18" t="s">
        <v>107</v>
      </c>
      <c r="C90" s="56" t="s">
        <v>108</v>
      </c>
      <c r="D90" s="49" t="s">
        <v>109</v>
      </c>
      <c r="E90" s="18" t="s">
        <v>92</v>
      </c>
      <c r="F90" s="46">
        <v>4</v>
      </c>
      <c r="G90" s="47">
        <v>106</v>
      </c>
      <c r="H90" s="21"/>
      <c r="I90" s="21">
        <f t="shared" si="3"/>
        <v>0</v>
      </c>
    </row>
    <row r="91" s="3" customFormat="1" ht="40.5" spans="1:9">
      <c r="A91" s="18">
        <v>80</v>
      </c>
      <c r="B91" s="18" t="s">
        <v>110</v>
      </c>
      <c r="C91" s="56" t="s">
        <v>111</v>
      </c>
      <c r="D91" s="49" t="s">
        <v>112</v>
      </c>
      <c r="E91" s="18" t="s">
        <v>92</v>
      </c>
      <c r="F91" s="46">
        <v>4</v>
      </c>
      <c r="G91" s="47">
        <v>180</v>
      </c>
      <c r="H91" s="21"/>
      <c r="I91" s="21">
        <f t="shared" si="3"/>
        <v>0</v>
      </c>
    </row>
    <row r="92" ht="108" spans="1:9">
      <c r="A92" s="18">
        <v>81</v>
      </c>
      <c r="B92" s="18" t="s">
        <v>113</v>
      </c>
      <c r="C92" s="18" t="s">
        <v>114</v>
      </c>
      <c r="D92" s="57" t="s">
        <v>115</v>
      </c>
      <c r="E92" s="18" t="s">
        <v>88</v>
      </c>
      <c r="F92" s="46">
        <v>808</v>
      </c>
      <c r="G92" s="47">
        <v>180</v>
      </c>
      <c r="H92" s="21"/>
      <c r="I92" s="21">
        <f t="shared" si="3"/>
        <v>0</v>
      </c>
    </row>
    <row r="93" ht="54" spans="1:9">
      <c r="A93" s="18">
        <v>82</v>
      </c>
      <c r="B93" s="19" t="s">
        <v>116</v>
      </c>
      <c r="C93" s="19" t="s">
        <v>117</v>
      </c>
      <c r="D93" s="49" t="s">
        <v>118</v>
      </c>
      <c r="E93" s="18" t="s">
        <v>78</v>
      </c>
      <c r="F93" s="46">
        <v>749.68</v>
      </c>
      <c r="G93" s="47">
        <v>15</v>
      </c>
      <c r="H93" s="21"/>
      <c r="I93" s="21">
        <f t="shared" si="3"/>
        <v>0</v>
      </c>
    </row>
    <row r="94" ht="54" spans="1:9">
      <c r="A94" s="18">
        <v>83</v>
      </c>
      <c r="B94" s="19" t="s">
        <v>116</v>
      </c>
      <c r="C94" s="19" t="s">
        <v>119</v>
      </c>
      <c r="D94" s="49" t="s">
        <v>118</v>
      </c>
      <c r="E94" s="18" t="s">
        <v>78</v>
      </c>
      <c r="F94" s="46">
        <v>3.12</v>
      </c>
      <c r="G94" s="47">
        <v>18</v>
      </c>
      <c r="H94" s="21"/>
      <c r="I94" s="21">
        <f t="shared" si="3"/>
        <v>0</v>
      </c>
    </row>
    <row r="95" ht="81" spans="1:9">
      <c r="A95" s="18">
        <v>84</v>
      </c>
      <c r="B95" s="18" t="s">
        <v>120</v>
      </c>
      <c r="C95" s="18" t="s">
        <v>86</v>
      </c>
      <c r="D95" s="57" t="s">
        <v>121</v>
      </c>
      <c r="E95" s="18" t="s">
        <v>14</v>
      </c>
      <c r="F95" s="46">
        <v>96</v>
      </c>
      <c r="G95" s="47">
        <v>120</v>
      </c>
      <c r="H95" s="21"/>
      <c r="I95" s="21">
        <f t="shared" si="3"/>
        <v>0</v>
      </c>
    </row>
    <row r="96" spans="1:9">
      <c r="A96" s="18">
        <v>85</v>
      </c>
      <c r="B96" s="18" t="s">
        <v>122</v>
      </c>
      <c r="C96" s="18" t="s">
        <v>123</v>
      </c>
      <c r="D96" s="57" t="s">
        <v>124</v>
      </c>
      <c r="E96" s="18" t="s">
        <v>92</v>
      </c>
      <c r="F96" s="46">
        <v>50</v>
      </c>
      <c r="G96" s="47">
        <v>50</v>
      </c>
      <c r="H96" s="21"/>
      <c r="I96" s="21">
        <f t="shared" si="3"/>
        <v>0</v>
      </c>
    </row>
    <row r="97" spans="1:9">
      <c r="A97" s="18">
        <v>86</v>
      </c>
      <c r="B97" s="18" t="s">
        <v>125</v>
      </c>
      <c r="C97" s="18" t="s">
        <v>126</v>
      </c>
      <c r="D97" s="57" t="s">
        <v>124</v>
      </c>
      <c r="E97" s="18" t="s">
        <v>92</v>
      </c>
      <c r="F97" s="46">
        <v>51</v>
      </c>
      <c r="G97" s="47">
        <v>50</v>
      </c>
      <c r="H97" s="21"/>
      <c r="I97" s="21">
        <f t="shared" si="3"/>
        <v>0</v>
      </c>
    </row>
    <row r="98" ht="27" spans="1:9">
      <c r="A98" s="18">
        <v>87</v>
      </c>
      <c r="B98" s="18" t="s">
        <v>127</v>
      </c>
      <c r="C98" s="18" t="s">
        <v>128</v>
      </c>
      <c r="D98" s="57" t="s">
        <v>129</v>
      </c>
      <c r="E98" s="18" t="s">
        <v>78</v>
      </c>
      <c r="F98" s="18">
        <v>3145.73</v>
      </c>
      <c r="G98" s="52">
        <v>4.5</v>
      </c>
      <c r="H98" s="21"/>
      <c r="I98" s="21">
        <f t="shared" si="3"/>
        <v>0</v>
      </c>
    </row>
    <row r="99" ht="31" customHeight="1" spans="1:9">
      <c r="A99" s="18">
        <v>88</v>
      </c>
      <c r="B99" s="18" t="s">
        <v>130</v>
      </c>
      <c r="C99" s="18" t="s">
        <v>131</v>
      </c>
      <c r="D99" s="57" t="s">
        <v>132</v>
      </c>
      <c r="E99" s="18" t="s">
        <v>78</v>
      </c>
      <c r="F99" s="18">
        <v>1049</v>
      </c>
      <c r="G99" s="52">
        <v>10</v>
      </c>
      <c r="H99" s="21"/>
      <c r="I99" s="21">
        <f t="shared" si="3"/>
        <v>0</v>
      </c>
    </row>
    <row r="100" ht="67.5" spans="1:9">
      <c r="A100" s="18">
        <v>89</v>
      </c>
      <c r="B100" s="18" t="s">
        <v>133</v>
      </c>
      <c r="C100" s="22" t="s">
        <v>134</v>
      </c>
      <c r="D100" s="58" t="s">
        <v>135</v>
      </c>
      <c r="E100" s="22" t="s">
        <v>78</v>
      </c>
      <c r="F100" s="22">
        <v>367</v>
      </c>
      <c r="G100" s="59">
        <v>25</v>
      </c>
      <c r="H100" s="21"/>
      <c r="I100" s="21">
        <f t="shared" si="3"/>
        <v>0</v>
      </c>
    </row>
    <row r="101" ht="67.5" spans="1:9">
      <c r="A101" s="18">
        <v>90</v>
      </c>
      <c r="B101" s="18" t="s">
        <v>133</v>
      </c>
      <c r="C101" s="22" t="s">
        <v>136</v>
      </c>
      <c r="D101" s="58" t="s">
        <v>135</v>
      </c>
      <c r="E101" s="22" t="s">
        <v>78</v>
      </c>
      <c r="F101" s="22">
        <v>400</v>
      </c>
      <c r="G101" s="59">
        <v>20</v>
      </c>
      <c r="H101" s="21"/>
      <c r="I101" s="21">
        <f t="shared" si="3"/>
        <v>0</v>
      </c>
    </row>
    <row r="102" ht="67.5" spans="1:9">
      <c r="A102" s="18">
        <v>91</v>
      </c>
      <c r="B102" s="18" t="s">
        <v>133</v>
      </c>
      <c r="C102" s="22" t="s">
        <v>137</v>
      </c>
      <c r="D102" s="58" t="s">
        <v>135</v>
      </c>
      <c r="E102" s="22" t="s">
        <v>78</v>
      </c>
      <c r="F102" s="22">
        <v>268</v>
      </c>
      <c r="G102" s="59">
        <v>15</v>
      </c>
      <c r="H102" s="21"/>
      <c r="I102" s="21">
        <f t="shared" si="3"/>
        <v>0</v>
      </c>
    </row>
    <row r="103" spans="1:9">
      <c r="A103" s="18">
        <v>92</v>
      </c>
      <c r="B103" s="59" t="s">
        <v>138</v>
      </c>
      <c r="C103" s="59" t="s">
        <v>41</v>
      </c>
      <c r="D103" s="59" t="s">
        <v>139</v>
      </c>
      <c r="E103" s="59" t="s">
        <v>140</v>
      </c>
      <c r="F103" s="24">
        <v>1</v>
      </c>
      <c r="G103" s="24">
        <v>2979.96</v>
      </c>
      <c r="H103" s="25"/>
      <c r="I103" s="25">
        <f t="shared" si="3"/>
        <v>0</v>
      </c>
    </row>
    <row r="104" spans="1:9">
      <c r="A104" s="52" t="s">
        <v>141</v>
      </c>
      <c r="B104" s="52"/>
      <c r="C104" s="52"/>
      <c r="D104" s="52"/>
      <c r="E104" s="52"/>
      <c r="F104" s="52"/>
      <c r="G104" s="52"/>
      <c r="H104" s="47"/>
      <c r="I104" s="21">
        <f>SUM(I68:I103)</f>
        <v>0</v>
      </c>
    </row>
    <row r="105" spans="1:9">
      <c r="A105" s="60" t="s">
        <v>142</v>
      </c>
      <c r="B105" s="60"/>
      <c r="C105" s="60"/>
      <c r="D105" s="60"/>
      <c r="E105" s="60"/>
      <c r="F105" s="60"/>
      <c r="G105" s="60"/>
      <c r="H105" s="61"/>
      <c r="I105" s="61">
        <f>I104+I66+I46+I26</f>
        <v>0</v>
      </c>
    </row>
    <row r="106" ht="46" customHeight="1" spans="1:9">
      <c r="E106" s="62"/>
      <c r="F106" s="62"/>
      <c r="G106" s="62"/>
      <c r="H106" s="63"/>
      <c r="I106" s="63"/>
    </row>
  </sheetData>
  <autoFilter xmlns:etc="http://www.wps.cn/officeDocument/2017/etCustomData" ref="A1:I106" etc:filterBottomFollowUsedRange="0">
    <extLst/>
  </autoFilter>
  <mergeCells count="11">
    <mergeCell ref="A5:I5"/>
    <mergeCell ref="A26:H26"/>
    <mergeCell ref="A27:I27"/>
    <mergeCell ref="A46:H46"/>
    <mergeCell ref="A47:I47"/>
    <mergeCell ref="A66:H66"/>
    <mergeCell ref="A67:I67"/>
    <mergeCell ref="A104:H104"/>
    <mergeCell ref="A105:H105"/>
    <mergeCell ref="E106:I106"/>
    <mergeCell ref="A1:I3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工程量清单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Jevarae</cp:lastModifiedBy>
  <dcterms:created xsi:type="dcterms:W3CDTF">2026-06-02T00:41:00Z</dcterms:created>
  <dcterms:modified xsi:type="dcterms:W3CDTF">2026-06-08T06:48:51Z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A2E650001C894D04BE42B4EC552A84F5_13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